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798097d68d18112/Work in Progress/June Meeting/"/>
    </mc:Choice>
  </mc:AlternateContent>
  <xr:revisionPtr revIDLastSave="0" documentId="8_{28AF2AB6-126E-6345-AE83-FF930460AEF7}" xr6:coauthVersionLast="47" xr6:coauthVersionMax="47" xr10:uidLastSave="{00000000-0000-0000-0000-000000000000}"/>
  <bookViews>
    <workbookView xWindow="780" yWindow="1000" windowWidth="27640" windowHeight="15940" xr2:uid="{7EF0DF81-C44B-B549-B28B-170C85E0B95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5" i="1" l="1"/>
  <c r="C103" i="1"/>
  <c r="C102" i="1"/>
  <c r="C101" i="1"/>
  <c r="C100" i="1"/>
  <c r="C99" i="1"/>
  <c r="C98" i="1"/>
  <c r="C97" i="1"/>
  <c r="C96" i="1"/>
  <c r="C95" i="1"/>
  <c r="C62" i="1"/>
  <c r="C63" i="1" s="1"/>
  <c r="C65" i="1" s="1"/>
  <c r="C52" i="1"/>
</calcChain>
</file>

<file path=xl/sharedStrings.xml><?xml version="1.0" encoding="utf-8"?>
<sst xmlns="http://schemas.openxmlformats.org/spreadsheetml/2006/main" count="100" uniqueCount="71">
  <si>
    <t>HORTON PARISH COUNCIL</t>
  </si>
  <si>
    <t>SUPPORTING STATEMENT/NOTES TO THE RECEIPTS AND PAYMENTS</t>
  </si>
  <si>
    <r>
      <rPr>
        <b/>
        <u/>
        <sz val="11"/>
        <color rgb="FF000000"/>
        <rFont val="Calibri"/>
        <family val="2"/>
      </rPr>
      <t>YEAR ENDING 31</t>
    </r>
    <r>
      <rPr>
        <b/>
        <u/>
        <vertAlign val="superscript"/>
        <sz val="11"/>
        <color rgb="FF000000"/>
        <rFont val="Calibri"/>
        <family val="2"/>
      </rPr>
      <t>ST</t>
    </r>
    <r>
      <rPr>
        <b/>
        <u/>
        <sz val="11"/>
        <color rgb="FF000000"/>
        <rFont val="Calibri"/>
        <family val="2"/>
      </rPr>
      <t xml:space="preserve"> MARCH 2023</t>
    </r>
  </si>
  <si>
    <t>Assets</t>
  </si>
  <si>
    <t>Defibrillator</t>
  </si>
  <si>
    <t>Laptop</t>
  </si>
  <si>
    <t>Photocopier/Scanner</t>
  </si>
  <si>
    <t>Bus Shelter</t>
  </si>
  <si>
    <t>Noticeboard (bus shelter)</t>
  </si>
  <si>
    <t>Five Seats (+ Replacement Bench)</t>
  </si>
  <si>
    <t>Various Gates and Fences</t>
  </si>
  <si>
    <t>Printer</t>
  </si>
  <si>
    <t>Group Swing</t>
  </si>
  <si>
    <t>Steel Feet for Group Swing</t>
  </si>
  <si>
    <t>Grass Mat</t>
  </si>
  <si>
    <t>Groundmesh</t>
  </si>
  <si>
    <t>Grass mat pegs</t>
  </si>
  <si>
    <t>Grass mat ties</t>
  </si>
  <si>
    <t>Pair of sockets for goal posts</t>
  </si>
  <si>
    <t>Plastic caps for gate and fence posts</t>
  </si>
  <si>
    <t>plastic cap for maintenance gate</t>
  </si>
  <si>
    <t>Two-way spring rocker</t>
  </si>
  <si>
    <t>Grass mat</t>
  </si>
  <si>
    <t>Heavy duty sports wall</t>
  </si>
  <si>
    <t>Pedestrian gate</t>
  </si>
  <si>
    <t>Carousel</t>
  </si>
  <si>
    <t>Adventure trail</t>
  </si>
  <si>
    <t>Steel feet for adventure trail</t>
  </si>
  <si>
    <t>Single space walker</t>
  </si>
  <si>
    <t>Gallows puller</t>
  </si>
  <si>
    <t>Exercise bike</t>
  </si>
  <si>
    <t xml:space="preserve">Stegosaurus Sit IN Springer </t>
  </si>
  <si>
    <t>Play Equipment incl. Skate Park</t>
  </si>
  <si>
    <t>Reflective Vests (purchase price)</t>
  </si>
  <si>
    <t>Village Gateway Stones</t>
  </si>
  <si>
    <t>Five Dial Fingerpost</t>
  </si>
  <si>
    <t>Commemorative Plaque</t>
  </si>
  <si>
    <t>Memorial Stone</t>
  </si>
  <si>
    <t>Directional sign (Village Hall)</t>
  </si>
  <si>
    <t>Mobile Phone</t>
  </si>
  <si>
    <t>Playing Field Sign</t>
  </si>
  <si>
    <t>Seating at Playing Field</t>
  </si>
  <si>
    <t>Asset Value 31st March 2022</t>
  </si>
  <si>
    <t xml:space="preserve">                                                                               </t>
  </si>
  <si>
    <t xml:space="preserve"> </t>
  </si>
  <si>
    <t>Movements during the year:</t>
  </si>
  <si>
    <t>Total Loss</t>
  </si>
  <si>
    <t>Total Add. Assets</t>
  </si>
  <si>
    <t>Computer Equipment</t>
  </si>
  <si>
    <t>Concrete Plinth for Bench</t>
  </si>
  <si>
    <t>Final Playing Fields</t>
  </si>
  <si>
    <t>New Total</t>
  </si>
  <si>
    <t>Borrowings</t>
  </si>
  <si>
    <r>
      <rPr>
        <sz val="11"/>
        <color rgb="FF000000"/>
        <rFont val="Calibri"/>
        <family val="2"/>
      </rPr>
      <t xml:space="preserve">At the close of business on 31 March 2023 there was one loan outstanding to the Council to the value of  </t>
    </r>
    <r>
      <rPr>
        <b/>
        <sz val="11"/>
        <color rgb="FF000000"/>
        <rFont val="Calibri"/>
        <family val="2"/>
      </rPr>
      <t>£0.00.</t>
    </r>
  </si>
  <si>
    <t>Leases</t>
  </si>
  <si>
    <t>At the year end there were no leases in operation</t>
  </si>
  <si>
    <t>Debts outstanding</t>
  </si>
  <si>
    <r>
      <rPr>
        <sz val="11"/>
        <color rgb="FF000000"/>
        <rFont val="Calibri"/>
        <family val="2"/>
      </rPr>
      <t xml:space="preserve">A debt of </t>
    </r>
    <r>
      <rPr>
        <b/>
        <sz val="11"/>
        <color rgb="FF000000"/>
        <rFont val="Calibri"/>
        <family val="2"/>
      </rPr>
      <t xml:space="preserve">£576.96 </t>
    </r>
    <r>
      <rPr>
        <sz val="11"/>
        <color rgb="FF000000"/>
        <rFont val="Calibri"/>
        <family val="2"/>
      </rPr>
      <t>in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 xml:space="preserve">VAT is outstanding and due to the Council for the year of 2022/2023. A VAT reclaim has been submitted (April 2023) and is awaiting funds from HMRC. </t>
    </r>
  </si>
  <si>
    <t>Note</t>
  </si>
  <si>
    <t>Last year ( 2021/ 2022 ) the additions to the Parish Council Assets re the playing fields were shown as £21,376 rather than £11,138.08 an over statement of £10,237.92. Reduce this years spend by £10,237.92 2022/ 23 therefore spend is £22276.17 - £10.237.92 = £12,038.25.</t>
  </si>
  <si>
    <t>Assets For 2024 Opening</t>
  </si>
  <si>
    <t>Comcrete Plinth for Bench</t>
  </si>
  <si>
    <t>Goals furthest from entrance</t>
  </si>
  <si>
    <t>Gate and Posts</t>
  </si>
  <si>
    <t>Spring Rider</t>
  </si>
  <si>
    <t>Rebound Wall</t>
  </si>
  <si>
    <t>Pedestrian Gate</t>
  </si>
  <si>
    <t>Carousel 4</t>
  </si>
  <si>
    <t>Adventure Trail</t>
  </si>
  <si>
    <t>Outdoor  Gym Equipment</t>
  </si>
  <si>
    <t>Asset Value 31st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</si>
</sst>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_);[Red]\(&quot;£&quot;#,##0.00\)"/>
    <numFmt numFmtId="164" formatCode="&quot;£&quot;#,##0"/>
    <numFmt numFmtId="165" formatCode="&quot;£&quot;#,##0.00"/>
  </numFmts>
  <fonts count="12" x14ac:knownFonts="1">
    <font>
      <sz val="12"/>
      <color theme="1"/>
      <name val="Calibri"/>
      <family val="2"/>
      <scheme val="minor"/>
    </font>
    <font>
      <b/>
      <u/>
      <sz val="11"/>
      <name val="Calibri"/>
      <family val="2"/>
    </font>
    <font>
      <b/>
      <sz val="11"/>
      <name val="Calibri"/>
      <family val="2"/>
    </font>
    <font>
      <b/>
      <u/>
      <sz val="11"/>
      <color rgb="FF000000"/>
      <name val="Calibri"/>
      <family val="2"/>
    </font>
    <font>
      <b/>
      <u/>
      <vertAlign val="superscript"/>
      <sz val="11"/>
      <color rgb="FF000000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6" fillId="0" borderId="0" xfId="0" applyNumberFormat="1" applyFont="1"/>
    <xf numFmtId="0" fontId="7" fillId="0" borderId="0" xfId="0" applyFont="1"/>
    <xf numFmtId="8" fontId="5" fillId="0" borderId="0" xfId="0" applyNumberFormat="1" applyFont="1" applyAlignment="1">
      <alignment vertical="center"/>
    </xf>
    <xf numFmtId="0" fontId="8" fillId="0" borderId="0" xfId="0" applyFont="1"/>
    <xf numFmtId="164" fontId="2" fillId="0" borderId="0" xfId="0" applyNumberFormat="1" applyFont="1" applyAlignment="1">
      <alignment vertical="center"/>
    </xf>
    <xf numFmtId="8" fontId="9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7" fillId="0" borderId="0" xfId="0" applyNumberFormat="1" applyFont="1"/>
    <xf numFmtId="0" fontId="6" fillId="0" borderId="0" xfId="0" applyFont="1"/>
    <xf numFmtId="0" fontId="8" fillId="0" borderId="0" xfId="0" applyFont="1" applyAlignment="1">
      <alignment horizontal="right"/>
    </xf>
    <xf numFmtId="0" fontId="10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65" fontId="6" fillId="0" borderId="0" xfId="0" applyNumberFormat="1" applyFont="1"/>
    <xf numFmtId="165" fontId="2" fillId="0" borderId="0" xfId="0" applyNumberFormat="1" applyFont="1" applyAlignment="1">
      <alignment vertic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A3B92-045A-AF47-BC55-B3711799089D}">
  <dimension ref="A1:H117"/>
  <sheetViews>
    <sheetView tabSelected="1" workbookViewId="0">
      <selection sqref="A1:XFD1048576"/>
    </sheetView>
  </sheetViews>
  <sheetFormatPr baseColWidth="10" defaultColWidth="11.5" defaultRowHeight="16" x14ac:dyDescent="0.2"/>
  <cols>
    <col min="1" max="1" width="28.1640625" customWidth="1"/>
    <col min="2" max="2" width="37.1640625" customWidth="1"/>
    <col min="3" max="3" width="54.6640625" bestFit="1" customWidth="1"/>
    <col min="4" max="4" width="21.83203125" customWidth="1"/>
  </cols>
  <sheetData>
    <row r="1" spans="1:8" x14ac:dyDescent="0.2">
      <c r="A1" s="1" t="s">
        <v>0</v>
      </c>
      <c r="B1" s="2"/>
      <c r="C1" s="2"/>
      <c r="D1" s="2"/>
    </row>
    <row r="2" spans="1:8" x14ac:dyDescent="0.2">
      <c r="A2" s="3"/>
    </row>
    <row r="3" spans="1:8" x14ac:dyDescent="0.2">
      <c r="A3" s="1" t="s">
        <v>1</v>
      </c>
      <c r="B3" s="2"/>
      <c r="C3" s="2"/>
      <c r="D3" s="2"/>
    </row>
    <row r="4" spans="1:8" ht="17" x14ac:dyDescent="0.2">
      <c r="A4" s="4" t="s">
        <v>2</v>
      </c>
      <c r="B4" s="2"/>
      <c r="C4" s="2"/>
      <c r="D4" s="2"/>
    </row>
    <row r="5" spans="1:8" x14ac:dyDescent="0.2">
      <c r="A5" s="3"/>
    </row>
    <row r="6" spans="1:8" x14ac:dyDescent="0.2">
      <c r="A6" s="5"/>
    </row>
    <row r="7" spans="1:8" x14ac:dyDescent="0.2">
      <c r="A7" s="5" t="s">
        <v>3</v>
      </c>
    </row>
    <row r="8" spans="1:8" x14ac:dyDescent="0.2">
      <c r="B8" s="6" t="s">
        <v>4</v>
      </c>
      <c r="C8" s="7">
        <v>1064</v>
      </c>
      <c r="D8" s="8"/>
      <c r="G8" s="9"/>
    </row>
    <row r="9" spans="1:8" x14ac:dyDescent="0.2">
      <c r="B9" s="6" t="s">
        <v>5</v>
      </c>
      <c r="C9" s="7">
        <v>280</v>
      </c>
      <c r="D9" s="8"/>
      <c r="H9" s="9"/>
    </row>
    <row r="10" spans="1:8" x14ac:dyDescent="0.2">
      <c r="B10" s="6" t="s">
        <v>6</v>
      </c>
      <c r="C10" s="7">
        <v>69</v>
      </c>
      <c r="D10" s="8"/>
      <c r="F10" s="9"/>
    </row>
    <row r="11" spans="1:8" x14ac:dyDescent="0.2">
      <c r="B11" s="6" t="s">
        <v>7</v>
      </c>
      <c r="C11" s="7">
        <v>4225</v>
      </c>
      <c r="F11" s="9"/>
    </row>
    <row r="12" spans="1:8" x14ac:dyDescent="0.2">
      <c r="B12" s="6" t="s">
        <v>8</v>
      </c>
      <c r="C12" s="7">
        <v>354</v>
      </c>
      <c r="E12" s="9"/>
    </row>
    <row r="13" spans="1:8" x14ac:dyDescent="0.2">
      <c r="B13" s="6" t="s">
        <v>9</v>
      </c>
      <c r="C13" s="7">
        <v>3221</v>
      </c>
      <c r="G13" s="9"/>
    </row>
    <row r="14" spans="1:8" x14ac:dyDescent="0.2">
      <c r="B14" s="6" t="s">
        <v>10</v>
      </c>
      <c r="C14" s="7">
        <v>425</v>
      </c>
      <c r="E14" s="9"/>
    </row>
    <row r="15" spans="1:8" x14ac:dyDescent="0.2">
      <c r="B15" s="6" t="s">
        <v>11</v>
      </c>
      <c r="C15" s="7">
        <v>69</v>
      </c>
      <c r="E15" s="9"/>
    </row>
    <row r="16" spans="1:8" x14ac:dyDescent="0.2">
      <c r="B16" s="6" t="s">
        <v>12</v>
      </c>
      <c r="C16" s="7">
        <v>2289</v>
      </c>
      <c r="E16" s="9"/>
    </row>
    <row r="17" spans="2:5" x14ac:dyDescent="0.2">
      <c r="B17" s="6" t="s">
        <v>13</v>
      </c>
      <c r="C17" s="7">
        <v>334</v>
      </c>
      <c r="E17" s="9"/>
    </row>
    <row r="18" spans="2:5" x14ac:dyDescent="0.2">
      <c r="B18" s="6" t="s">
        <v>14</v>
      </c>
      <c r="C18" s="7">
        <v>22</v>
      </c>
      <c r="E18" s="9"/>
    </row>
    <row r="19" spans="2:5" x14ac:dyDescent="0.2">
      <c r="B19" s="6" t="s">
        <v>15</v>
      </c>
      <c r="C19" s="7">
        <v>114</v>
      </c>
      <c r="E19" s="9"/>
    </row>
    <row r="20" spans="2:5" x14ac:dyDescent="0.2">
      <c r="B20" s="6" t="s">
        <v>16</v>
      </c>
      <c r="C20" s="7">
        <v>18</v>
      </c>
      <c r="E20" s="9"/>
    </row>
    <row r="21" spans="2:5" x14ac:dyDescent="0.2">
      <c r="B21" s="6" t="s">
        <v>17</v>
      </c>
      <c r="C21" s="7">
        <v>4</v>
      </c>
      <c r="E21" s="9"/>
    </row>
    <row r="22" spans="2:5" x14ac:dyDescent="0.2">
      <c r="B22" s="6" t="s">
        <v>18</v>
      </c>
      <c r="C22" s="7">
        <v>39</v>
      </c>
      <c r="E22" s="9"/>
    </row>
    <row r="23" spans="2:5" x14ac:dyDescent="0.2">
      <c r="B23" s="6" t="s">
        <v>19</v>
      </c>
      <c r="C23" s="7">
        <v>7</v>
      </c>
      <c r="E23" s="9"/>
    </row>
    <row r="24" spans="2:5" x14ac:dyDescent="0.2">
      <c r="B24" s="6" t="s">
        <v>20</v>
      </c>
      <c r="C24" s="7">
        <v>4</v>
      </c>
      <c r="E24" s="9"/>
    </row>
    <row r="25" spans="2:5" x14ac:dyDescent="0.2">
      <c r="B25" s="6" t="s">
        <v>21</v>
      </c>
      <c r="C25" s="7">
        <v>545</v>
      </c>
      <c r="E25" s="9"/>
    </row>
    <row r="26" spans="2:5" x14ac:dyDescent="0.2">
      <c r="B26" s="6" t="s">
        <v>22</v>
      </c>
      <c r="C26" s="7">
        <v>22</v>
      </c>
      <c r="E26" s="9"/>
    </row>
    <row r="27" spans="2:5" x14ac:dyDescent="0.2">
      <c r="B27" s="6" t="s">
        <v>17</v>
      </c>
      <c r="C27" s="7">
        <v>4</v>
      </c>
      <c r="E27" s="9"/>
    </row>
    <row r="28" spans="2:5" x14ac:dyDescent="0.2">
      <c r="B28" s="6" t="s">
        <v>23</v>
      </c>
      <c r="C28" s="7">
        <v>4648</v>
      </c>
      <c r="E28" s="9"/>
    </row>
    <row r="29" spans="2:5" x14ac:dyDescent="0.2">
      <c r="B29" s="6" t="s">
        <v>24</v>
      </c>
      <c r="C29" s="7">
        <v>825</v>
      </c>
      <c r="E29" s="9"/>
    </row>
    <row r="30" spans="2:5" x14ac:dyDescent="0.2">
      <c r="B30" s="6" t="s">
        <v>25</v>
      </c>
      <c r="C30" s="7">
        <v>2940</v>
      </c>
      <c r="E30" s="9"/>
    </row>
    <row r="31" spans="2:5" x14ac:dyDescent="0.2">
      <c r="B31" s="6" t="s">
        <v>22</v>
      </c>
      <c r="C31" s="7">
        <v>22</v>
      </c>
      <c r="E31" s="9"/>
    </row>
    <row r="32" spans="2:5" x14ac:dyDescent="0.2">
      <c r="B32" s="6" t="s">
        <v>15</v>
      </c>
      <c r="C32" s="7">
        <v>114</v>
      </c>
      <c r="E32" s="9"/>
    </row>
    <row r="33" spans="2:7" x14ac:dyDescent="0.2">
      <c r="B33" s="6" t="s">
        <v>16</v>
      </c>
      <c r="C33" s="7">
        <v>18</v>
      </c>
      <c r="E33" s="9"/>
    </row>
    <row r="34" spans="2:7" x14ac:dyDescent="0.2">
      <c r="B34" s="6" t="s">
        <v>17</v>
      </c>
      <c r="C34" s="7">
        <v>4</v>
      </c>
      <c r="E34" s="9"/>
    </row>
    <row r="35" spans="2:7" x14ac:dyDescent="0.2">
      <c r="B35" s="6" t="s">
        <v>26</v>
      </c>
      <c r="C35" s="7">
        <v>3493</v>
      </c>
      <c r="E35" s="9"/>
    </row>
    <row r="36" spans="2:7" x14ac:dyDescent="0.2">
      <c r="B36" s="6" t="s">
        <v>27</v>
      </c>
      <c r="C36" s="7">
        <v>1622</v>
      </c>
      <c r="E36" s="9"/>
    </row>
    <row r="37" spans="2:7" x14ac:dyDescent="0.2">
      <c r="B37" s="6" t="s">
        <v>28</v>
      </c>
      <c r="C37" s="7">
        <v>1376</v>
      </c>
      <c r="E37" s="9"/>
    </row>
    <row r="38" spans="2:7" x14ac:dyDescent="0.2">
      <c r="B38" s="6" t="s">
        <v>29</v>
      </c>
      <c r="C38" s="7">
        <v>1732</v>
      </c>
      <c r="E38" s="9"/>
    </row>
    <row r="39" spans="2:7" x14ac:dyDescent="0.2">
      <c r="B39" s="6" t="s">
        <v>30</v>
      </c>
      <c r="C39" s="7">
        <v>1158</v>
      </c>
      <c r="E39" s="9"/>
    </row>
    <row r="40" spans="2:7" x14ac:dyDescent="0.2">
      <c r="B40" s="6" t="s">
        <v>22</v>
      </c>
      <c r="C40" s="7">
        <v>22</v>
      </c>
      <c r="E40" s="9"/>
    </row>
    <row r="41" spans="2:7" x14ac:dyDescent="0.2">
      <c r="B41" s="10" t="s">
        <v>31</v>
      </c>
      <c r="C41" s="7">
        <v>1000</v>
      </c>
      <c r="E41" s="9"/>
    </row>
    <row r="42" spans="2:7" x14ac:dyDescent="0.2">
      <c r="B42" s="6" t="s">
        <v>32</v>
      </c>
      <c r="C42" s="11">
        <v>18115</v>
      </c>
      <c r="E42" s="9"/>
    </row>
    <row r="43" spans="2:7" x14ac:dyDescent="0.2">
      <c r="B43" s="6" t="s">
        <v>33</v>
      </c>
      <c r="C43" s="7">
        <v>38</v>
      </c>
      <c r="D43" s="9"/>
    </row>
    <row r="44" spans="2:7" x14ac:dyDescent="0.2">
      <c r="B44" s="6" t="s">
        <v>34</v>
      </c>
      <c r="C44" s="7">
        <v>901</v>
      </c>
      <c r="F44" s="9"/>
    </row>
    <row r="45" spans="2:7" x14ac:dyDescent="0.2">
      <c r="B45" s="6" t="s">
        <v>35</v>
      </c>
      <c r="C45" s="7">
        <v>636</v>
      </c>
      <c r="F45" s="9"/>
    </row>
    <row r="46" spans="2:7" x14ac:dyDescent="0.2">
      <c r="B46" s="6" t="s">
        <v>36</v>
      </c>
      <c r="C46" s="7">
        <v>167</v>
      </c>
      <c r="E46" s="9"/>
    </row>
    <row r="47" spans="2:7" x14ac:dyDescent="0.2">
      <c r="B47" s="6" t="s">
        <v>37</v>
      </c>
      <c r="C47" s="7">
        <v>285</v>
      </c>
      <c r="G47" s="9"/>
    </row>
    <row r="48" spans="2:7" x14ac:dyDescent="0.2">
      <c r="B48" s="6" t="s">
        <v>38</v>
      </c>
      <c r="C48" s="7">
        <v>87</v>
      </c>
      <c r="D48" s="12"/>
    </row>
    <row r="49" spans="1:4" x14ac:dyDescent="0.2">
      <c r="B49" s="6" t="s">
        <v>39</v>
      </c>
      <c r="C49" s="7">
        <v>14.99</v>
      </c>
      <c r="D49" s="12"/>
    </row>
    <row r="50" spans="1:4" x14ac:dyDescent="0.2">
      <c r="B50" s="6" t="s">
        <v>40</v>
      </c>
      <c r="C50" s="7">
        <v>48</v>
      </c>
      <c r="D50" s="12"/>
    </row>
    <row r="51" spans="1:4" x14ac:dyDescent="0.2">
      <c r="B51" s="6" t="s">
        <v>41</v>
      </c>
      <c r="C51" s="7">
        <v>771.48</v>
      </c>
      <c r="D51" s="12"/>
    </row>
    <row r="52" spans="1:4" x14ac:dyDescent="0.2">
      <c r="A52" s="6"/>
      <c r="B52" s="5" t="s">
        <v>42</v>
      </c>
      <c r="C52" s="7">
        <f>SUM(C8:C51)</f>
        <v>53146.47</v>
      </c>
    </row>
    <row r="53" spans="1:4" x14ac:dyDescent="0.2">
      <c r="A53" s="6" t="s">
        <v>43</v>
      </c>
      <c r="B53" s="6" t="s">
        <v>44</v>
      </c>
      <c r="C53" s="13"/>
    </row>
    <row r="54" spans="1:4" x14ac:dyDescent="0.2">
      <c r="A54" s="5" t="s">
        <v>45</v>
      </c>
      <c r="B54" s="6"/>
      <c r="C54" s="7"/>
    </row>
    <row r="55" spans="1:4" x14ac:dyDescent="0.2">
      <c r="A55" s="5"/>
      <c r="B55" s="6"/>
      <c r="C55" s="14"/>
    </row>
    <row r="56" spans="1:4" x14ac:dyDescent="0.2">
      <c r="A56" s="15" t="s">
        <v>46</v>
      </c>
      <c r="B56" s="6" t="s">
        <v>4</v>
      </c>
      <c r="C56" s="7">
        <v>-1064</v>
      </c>
    </row>
    <row r="57" spans="1:4" x14ac:dyDescent="0.2">
      <c r="A57" s="15"/>
      <c r="B57" s="6"/>
      <c r="C57" s="7"/>
    </row>
    <row r="58" spans="1:4" x14ac:dyDescent="0.2">
      <c r="A58" s="15"/>
      <c r="B58" s="6"/>
      <c r="C58" s="14"/>
    </row>
    <row r="59" spans="1:4" x14ac:dyDescent="0.2">
      <c r="A59" s="15" t="s">
        <v>47</v>
      </c>
      <c r="B59" s="6" t="s">
        <v>4</v>
      </c>
      <c r="C59" s="7">
        <v>1237</v>
      </c>
    </row>
    <row r="60" spans="1:4" x14ac:dyDescent="0.2">
      <c r="A60" s="15"/>
      <c r="B60" s="6" t="s">
        <v>48</v>
      </c>
      <c r="C60" s="7">
        <v>66.5</v>
      </c>
    </row>
    <row r="61" spans="1:4" x14ac:dyDescent="0.2">
      <c r="A61" s="15"/>
      <c r="B61" s="6" t="s">
        <v>49</v>
      </c>
      <c r="C61" s="7">
        <v>380</v>
      </c>
    </row>
    <row r="62" spans="1:4" x14ac:dyDescent="0.2">
      <c r="A62" s="15"/>
      <c r="B62" s="6" t="s">
        <v>50</v>
      </c>
      <c r="C62" s="7">
        <f>33414.26-21376</f>
        <v>12038.260000000002</v>
      </c>
    </row>
    <row r="63" spans="1:4" x14ac:dyDescent="0.2">
      <c r="A63" s="15"/>
      <c r="B63" s="6"/>
      <c r="C63" s="7">
        <f>SUM(C59:C62)</f>
        <v>13721.760000000002</v>
      </c>
    </row>
    <row r="64" spans="1:4" x14ac:dyDescent="0.2">
      <c r="A64" s="15"/>
      <c r="B64" s="10"/>
      <c r="C64" s="7"/>
    </row>
    <row r="65" spans="1:4" x14ac:dyDescent="0.2">
      <c r="A65" s="15" t="s">
        <v>51</v>
      </c>
      <c r="B65" s="16"/>
      <c r="C65" s="7">
        <f>+C63+C56+C52</f>
        <v>65804.23000000001</v>
      </c>
    </row>
    <row r="66" spans="1:4" x14ac:dyDescent="0.2">
      <c r="A66" s="15"/>
      <c r="B66" s="16"/>
      <c r="C66" s="7"/>
    </row>
    <row r="67" spans="1:4" x14ac:dyDescent="0.2">
      <c r="A67" s="5" t="s">
        <v>52</v>
      </c>
      <c r="C67" s="15"/>
    </row>
    <row r="68" spans="1:4" x14ac:dyDescent="0.2">
      <c r="A68" s="5"/>
    </row>
    <row r="69" spans="1:4" x14ac:dyDescent="0.2">
      <c r="A69" s="17" t="s">
        <v>53</v>
      </c>
      <c r="B69" s="18"/>
      <c r="C69" s="18"/>
      <c r="D69" s="18"/>
    </row>
    <row r="70" spans="1:4" x14ac:dyDescent="0.2">
      <c r="A70" s="18"/>
      <c r="B70" s="18"/>
      <c r="C70" s="18"/>
      <c r="D70" s="18"/>
    </row>
    <row r="71" spans="1:4" x14ac:dyDescent="0.2">
      <c r="A71" s="19"/>
      <c r="B71" s="19"/>
      <c r="C71" s="19"/>
      <c r="D71" s="19"/>
    </row>
    <row r="72" spans="1:4" x14ac:dyDescent="0.2">
      <c r="A72" s="5" t="s">
        <v>54</v>
      </c>
    </row>
    <row r="73" spans="1:4" x14ac:dyDescent="0.2">
      <c r="A73" s="6"/>
    </row>
    <row r="74" spans="1:4" x14ac:dyDescent="0.2">
      <c r="A74" s="6" t="s">
        <v>55</v>
      </c>
    </row>
    <row r="75" spans="1:4" x14ac:dyDescent="0.2">
      <c r="A75" s="6"/>
    </row>
    <row r="76" spans="1:4" x14ac:dyDescent="0.2">
      <c r="A76" s="5" t="s">
        <v>56</v>
      </c>
    </row>
    <row r="77" spans="1:4" x14ac:dyDescent="0.2">
      <c r="A77" s="5"/>
    </row>
    <row r="78" spans="1:4" s="8" customFormat="1" ht="13" x14ac:dyDescent="0.15">
      <c r="A78" s="17" t="s">
        <v>57</v>
      </c>
      <c r="B78" s="20"/>
      <c r="C78" s="20"/>
      <c r="D78" s="20"/>
    </row>
    <row r="79" spans="1:4" x14ac:dyDescent="0.2">
      <c r="A79" s="17"/>
      <c r="B79" s="20"/>
      <c r="C79" s="20"/>
      <c r="D79" s="20"/>
    </row>
    <row r="80" spans="1:4" x14ac:dyDescent="0.2">
      <c r="A80" s="8" t="s">
        <v>58</v>
      </c>
    </row>
    <row r="81" spans="1:4" x14ac:dyDescent="0.2">
      <c r="A81" s="20" t="s">
        <v>59</v>
      </c>
      <c r="B81" s="18"/>
      <c r="C81" s="18"/>
    </row>
    <row r="82" spans="1:4" x14ac:dyDescent="0.2">
      <c r="A82" s="18"/>
      <c r="B82" s="18"/>
      <c r="C82" s="18"/>
    </row>
    <row r="84" spans="1:4" x14ac:dyDescent="0.2">
      <c r="A84" s="5" t="s">
        <v>60</v>
      </c>
    </row>
    <row r="85" spans="1:4" x14ac:dyDescent="0.2">
      <c r="A85" s="5"/>
      <c r="B85" s="6" t="s">
        <v>4</v>
      </c>
      <c r="C85" s="7">
        <v>1237</v>
      </c>
    </row>
    <row r="86" spans="1:4" x14ac:dyDescent="0.2">
      <c r="A86" s="5"/>
      <c r="B86" s="6" t="s">
        <v>48</v>
      </c>
      <c r="C86" s="7">
        <v>66.5</v>
      </c>
    </row>
    <row r="87" spans="1:4" x14ac:dyDescent="0.2">
      <c r="B87" s="6" t="s">
        <v>61</v>
      </c>
      <c r="C87" s="7">
        <v>380</v>
      </c>
    </row>
    <row r="88" spans="1:4" x14ac:dyDescent="0.2">
      <c r="B88" s="6" t="s">
        <v>5</v>
      </c>
      <c r="C88" s="7">
        <v>280</v>
      </c>
      <c r="D88" s="21"/>
    </row>
    <row r="89" spans="1:4" x14ac:dyDescent="0.2">
      <c r="B89" s="6" t="s">
        <v>6</v>
      </c>
      <c r="C89" s="7">
        <v>69</v>
      </c>
      <c r="D89" s="21"/>
    </row>
    <row r="90" spans="1:4" x14ac:dyDescent="0.2">
      <c r="B90" s="6" t="s">
        <v>7</v>
      </c>
      <c r="C90" s="7">
        <v>4225</v>
      </c>
      <c r="D90" s="21"/>
    </row>
    <row r="91" spans="1:4" x14ac:dyDescent="0.2">
      <c r="B91" s="6" t="s">
        <v>8</v>
      </c>
      <c r="C91" s="7">
        <v>354</v>
      </c>
      <c r="D91" s="21"/>
    </row>
    <row r="92" spans="1:4" x14ac:dyDescent="0.2">
      <c r="B92" s="6" t="s">
        <v>9</v>
      </c>
      <c r="C92" s="7">
        <v>3221</v>
      </c>
      <c r="D92" s="21"/>
    </row>
    <row r="93" spans="1:4" x14ac:dyDescent="0.2">
      <c r="B93" s="6" t="s">
        <v>10</v>
      </c>
      <c r="C93" s="7">
        <v>425</v>
      </c>
      <c r="D93" s="21"/>
    </row>
    <row r="94" spans="1:4" x14ac:dyDescent="0.2">
      <c r="B94" s="6" t="s">
        <v>11</v>
      </c>
      <c r="C94" s="7">
        <v>69</v>
      </c>
      <c r="D94" s="21"/>
    </row>
    <row r="95" spans="1:4" x14ac:dyDescent="0.2">
      <c r="B95" s="6" t="s">
        <v>12</v>
      </c>
      <c r="C95" s="7">
        <f>2289+334+330+114+18.5+8+1680+512</f>
        <v>5285.5</v>
      </c>
    </row>
    <row r="96" spans="1:4" x14ac:dyDescent="0.2">
      <c r="B96" s="6" t="s">
        <v>62</v>
      </c>
      <c r="C96" s="7">
        <f>39.1+353</f>
        <v>392.1</v>
      </c>
    </row>
    <row r="97" spans="2:5" x14ac:dyDescent="0.2">
      <c r="B97" s="6" t="s">
        <v>63</v>
      </c>
      <c r="C97" s="7">
        <f>20.97+3.99+25</f>
        <v>49.96</v>
      </c>
    </row>
    <row r="98" spans="2:5" x14ac:dyDescent="0.2">
      <c r="B98" s="6" t="s">
        <v>64</v>
      </c>
      <c r="C98" s="7">
        <f>545+330+8+353</f>
        <v>1236</v>
      </c>
    </row>
    <row r="99" spans="2:5" x14ac:dyDescent="0.2">
      <c r="B99" s="6" t="s">
        <v>65</v>
      </c>
      <c r="C99" s="7">
        <f>4648+2150</f>
        <v>6798</v>
      </c>
    </row>
    <row r="100" spans="2:5" x14ac:dyDescent="0.2">
      <c r="B100" s="6" t="s">
        <v>66</v>
      </c>
      <c r="C100" s="7">
        <f>825+395</f>
        <v>1220</v>
      </c>
      <c r="E100" s="9"/>
    </row>
    <row r="101" spans="2:5" x14ac:dyDescent="0.2">
      <c r="B101" s="6" t="s">
        <v>67</v>
      </c>
      <c r="C101" s="7">
        <f>2940+528+114+18.5+8+1350</f>
        <v>4958.5</v>
      </c>
      <c r="E101" s="9"/>
    </row>
    <row r="102" spans="2:5" x14ac:dyDescent="0.2">
      <c r="B102" s="6" t="s">
        <v>68</v>
      </c>
      <c r="C102" s="7">
        <f>3493+1622+3120</f>
        <v>8235</v>
      </c>
      <c r="E102" s="9"/>
    </row>
    <row r="103" spans="2:5" x14ac:dyDescent="0.2">
      <c r="B103" s="6" t="s">
        <v>69</v>
      </c>
      <c r="C103" s="7">
        <f>1376.4+1732.8+1158+132+840</f>
        <v>5239.2</v>
      </c>
      <c r="E103" s="9"/>
    </row>
    <row r="104" spans="2:5" x14ac:dyDescent="0.2">
      <c r="B104" s="10" t="s">
        <v>31</v>
      </c>
      <c r="C104" s="7">
        <v>1000</v>
      </c>
      <c r="E104" s="9"/>
    </row>
    <row r="105" spans="2:5" x14ac:dyDescent="0.2">
      <c r="B105" s="6" t="s">
        <v>32</v>
      </c>
      <c r="C105" s="11">
        <v>18115</v>
      </c>
      <c r="D105" s="22"/>
      <c r="E105" s="9"/>
    </row>
    <row r="106" spans="2:5" x14ac:dyDescent="0.2">
      <c r="B106" s="6" t="s">
        <v>33</v>
      </c>
      <c r="C106" s="7">
        <v>38</v>
      </c>
      <c r="D106" s="21"/>
    </row>
    <row r="107" spans="2:5" x14ac:dyDescent="0.2">
      <c r="B107" s="6" t="s">
        <v>34</v>
      </c>
      <c r="C107" s="7">
        <v>901</v>
      </c>
      <c r="D107" s="21"/>
    </row>
    <row r="108" spans="2:5" x14ac:dyDescent="0.2">
      <c r="B108" s="6" t="s">
        <v>35</v>
      </c>
      <c r="C108" s="7">
        <v>636</v>
      </c>
      <c r="D108" s="21"/>
    </row>
    <row r="109" spans="2:5" x14ac:dyDescent="0.2">
      <c r="B109" s="6" t="s">
        <v>36</v>
      </c>
      <c r="C109" s="7">
        <v>167</v>
      </c>
      <c r="D109" s="21"/>
    </row>
    <row r="110" spans="2:5" x14ac:dyDescent="0.2">
      <c r="B110" s="6" t="s">
        <v>37</v>
      </c>
      <c r="C110" s="7">
        <v>285</v>
      </c>
      <c r="D110" s="21"/>
    </row>
    <row r="111" spans="2:5" x14ac:dyDescent="0.2">
      <c r="B111" s="6" t="s">
        <v>38</v>
      </c>
      <c r="C111" s="7">
        <v>87</v>
      </c>
      <c r="D111" s="21"/>
    </row>
    <row r="112" spans="2:5" x14ac:dyDescent="0.2">
      <c r="B112" s="6" t="s">
        <v>39</v>
      </c>
      <c r="C112" s="7">
        <v>14.99</v>
      </c>
      <c r="D112" s="21"/>
    </row>
    <row r="113" spans="1:4" x14ac:dyDescent="0.2">
      <c r="B113" s="6" t="s">
        <v>40</v>
      </c>
      <c r="C113" s="7">
        <v>48</v>
      </c>
      <c r="D113" s="21"/>
    </row>
    <row r="114" spans="1:4" x14ac:dyDescent="0.2">
      <c r="B114" s="6" t="s">
        <v>41</v>
      </c>
      <c r="C114" s="7">
        <v>771.48</v>
      </c>
      <c r="D114" s="21"/>
    </row>
    <row r="115" spans="1:4" x14ac:dyDescent="0.2">
      <c r="A115" s="6"/>
      <c r="B115" s="5" t="s">
        <v>70</v>
      </c>
      <c r="C115" s="7">
        <f>SUM(C85:C114)</f>
        <v>65804.23</v>
      </c>
    </row>
    <row r="117" spans="1:4" x14ac:dyDescent="0.2">
      <c r="C117" s="23"/>
    </row>
  </sheetData>
  <mergeCells count="7">
    <mergeCell ref="A81:C82"/>
    <mergeCell ref="A1:D1"/>
    <mergeCell ref="A3:D3"/>
    <mergeCell ref="A4:D4"/>
    <mergeCell ref="A69:D70"/>
    <mergeCell ref="A78:D78"/>
    <mergeCell ref="A79:D7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</dc:creator>
  <cp:lastModifiedBy>CD</cp:lastModifiedBy>
  <dcterms:created xsi:type="dcterms:W3CDTF">2023-05-29T18:03:58Z</dcterms:created>
  <dcterms:modified xsi:type="dcterms:W3CDTF">2023-05-29T18:04:27Z</dcterms:modified>
</cp:coreProperties>
</file>